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8" activeTab="0"/>
  </bookViews>
  <sheets>
    <sheet name="Смета " sheetId="1" r:id="rId1"/>
    <sheet name="охрана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<sst xmlns="http://schemas.openxmlformats.org/spreadsheetml/2006/main" count="41" uniqueCount="41">
  <si>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СМЕТА ДНТ «ВАСИЛЬКИ» НА 2014-2015 гг </t>
  </si>
  <si>
    <t>№</t>
  </si>
  <si>
    <t>Статья затрат</t>
  </si>
  <si>
    <t>План 2013-2014</t>
  </si>
  <si>
    <t>План 2014-2015</t>
  </si>
  <si>
    <t>Примечание</t>
  </si>
  <si>
    <t>Заработная плата Председателя</t>
  </si>
  <si>
    <t>из расчета с отпускными и оклад 20т.р на руки 17,4 т.р</t>
  </si>
  <si>
    <t>Заработная Плата бухгалтера</t>
  </si>
  <si>
    <t>из расчета с отпускными и оклад 15 т.р на руки 13,05 т.р</t>
  </si>
  <si>
    <t>Итого ФОТ</t>
  </si>
  <si>
    <t>ЕСН</t>
  </si>
  <si>
    <t xml:space="preserve">из расчета 31,2% отчислений от ФОТ </t>
  </si>
  <si>
    <t>Орг техника</t>
  </si>
  <si>
    <t>Картридж для принтера (1шт по 2600)</t>
  </si>
  <si>
    <t>Программное обеспечение для бух.учета</t>
  </si>
  <si>
    <t>обслуживание ПО(из расчета 1500 руб в месяц обновления ПО) с учетом предоставления информации на сайте</t>
  </si>
  <si>
    <t>Сайт ДНТ</t>
  </si>
  <si>
    <t>Оплата хостинга, домена и обслуживание</t>
  </si>
  <si>
    <t xml:space="preserve">Охрана ДНТ </t>
  </si>
  <si>
    <t>Обслуживание эл.сетей, уличное освещение</t>
  </si>
  <si>
    <t>Канцтовары, почтовые расходы</t>
  </si>
  <si>
    <t>Оплата телефона на посту охраны</t>
  </si>
  <si>
    <t>из расчета 500 руб в месяц</t>
  </si>
  <si>
    <t>Проведение собрания</t>
  </si>
  <si>
    <t xml:space="preserve">2000Х1 -аренда, </t>
  </si>
  <si>
    <t xml:space="preserve">Очистка дорог от снега </t>
  </si>
  <si>
    <t>Аренда юр.адреса</t>
  </si>
  <si>
    <t>Обслуживание банка</t>
  </si>
  <si>
    <t xml:space="preserve">Транспортные расходы </t>
  </si>
  <si>
    <t>Налог на землю</t>
  </si>
  <si>
    <t>Прочие</t>
  </si>
  <si>
    <t>Итого</t>
  </si>
  <si>
    <t>из расчета на 95 уч в месяц</t>
  </si>
  <si>
    <t>Членские взносы с участка на год –28620</t>
  </si>
  <si>
    <t>месяц</t>
  </si>
  <si>
    <t>год</t>
  </si>
  <si>
    <t>Зарплата</t>
  </si>
  <si>
    <t>материалы</t>
  </si>
  <si>
    <t>вода</t>
  </si>
  <si>
    <t>налоги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</si>
</sst>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/>
    </xf>
    <xf numFmtId="164" fontId="2" fillId="0" borderId="1" xfId="0" applyFont="1" applyBorder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33"/>
  <sheetViews>
    <sheetView tabSelected="1" workbookViewId="0" topLeftCell="A11">
      <selection activeCell="E31" sqref="E31"/>
    </sheetView>
  </sheetViews>
  <sheetFormatPr defaultColWidth="12.57421875" defaultRowHeight="12.75"/>
  <cols>
    <col min="1" max="1" width="4.140625" style="1" customWidth="1"/>
    <col min="2" max="2" width="52.140625" style="1" customWidth="1"/>
    <col min="3" max="3" width="14.7109375" style="2" customWidth="1"/>
    <col min="4" max="4" width="14.8515625" style="3" customWidth="1"/>
    <col min="5" max="5" width="61.421875" style="3" customWidth="1"/>
    <col min="6" max="6" width="11.57421875" style="3" customWidth="1"/>
    <col min="7" max="7" width="15.00390625" style="3" customWidth="1"/>
    <col min="8" max="8" width="15.28125" style="1" customWidth="1"/>
    <col min="9" max="253" width="11.57421875" style="1" customWidth="1"/>
    <col min="254" max="16384" width="11.57421875" style="0" customWidth="1"/>
  </cols>
  <sheetData>
    <row r="3" spans="2:5" ht="12.75">
      <c r="B3" s="4" t="s">
        <v>0</v>
      </c>
      <c r="C3" s="4"/>
      <c r="D3" s="4"/>
      <c r="E3" s="4"/>
    </row>
    <row r="4" spans="2:5" ht="12.75">
      <c r="B4" s="4"/>
      <c r="C4" s="4"/>
      <c r="D4" s="4"/>
      <c r="E4" s="4"/>
    </row>
    <row r="7" spans="1:253" ht="12.75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/>
      <c r="G7" s="8"/>
      <c r="IQ7"/>
      <c r="IR7"/>
      <c r="IS7"/>
    </row>
    <row r="8" spans="1:253" ht="12.75">
      <c r="A8" s="5"/>
      <c r="B8" s="5"/>
      <c r="C8" s="6"/>
      <c r="D8" s="6"/>
      <c r="E8" s="6"/>
      <c r="F8" s="8"/>
      <c r="G8" s="8"/>
      <c r="IQ8"/>
      <c r="IR8"/>
      <c r="IS8"/>
    </row>
    <row r="9" spans="1:253" ht="12.75">
      <c r="A9" s="5"/>
      <c r="B9" s="5"/>
      <c r="C9" s="6"/>
      <c r="D9" s="6"/>
      <c r="E9" s="6"/>
      <c r="F9" s="8"/>
      <c r="G9" s="8"/>
      <c r="IQ9"/>
      <c r="IR9"/>
      <c r="IS9"/>
    </row>
    <row r="10" spans="1:253" ht="15">
      <c r="A10" s="9"/>
      <c r="B10" s="9"/>
      <c r="C10" s="10"/>
      <c r="D10" s="10"/>
      <c r="E10" s="11"/>
      <c r="F10" s="8"/>
      <c r="G10" s="8"/>
      <c r="IQ10"/>
      <c r="IR10"/>
      <c r="IS10"/>
    </row>
    <row r="11" spans="1:253" ht="24.75" customHeight="1">
      <c r="A11" s="12">
        <v>1</v>
      </c>
      <c r="B11" s="9" t="s">
        <v>6</v>
      </c>
      <c r="C11" s="10">
        <v>240000</v>
      </c>
      <c r="D11" s="10">
        <v>240000</v>
      </c>
      <c r="E11" s="13" t="s">
        <v>7</v>
      </c>
      <c r="F11" s="8"/>
      <c r="G11" s="8"/>
      <c r="IQ11"/>
      <c r="IR11"/>
      <c r="IS11"/>
    </row>
    <row r="12" spans="1:253" ht="15">
      <c r="A12" s="12">
        <v>2</v>
      </c>
      <c r="B12" s="9" t="s">
        <v>8</v>
      </c>
      <c r="C12" s="10">
        <v>180000</v>
      </c>
      <c r="D12" s="10">
        <v>180000</v>
      </c>
      <c r="E12" s="13" t="s">
        <v>9</v>
      </c>
      <c r="F12" s="8"/>
      <c r="G12" s="8"/>
      <c r="IQ12"/>
      <c r="IR12"/>
      <c r="IS12"/>
    </row>
    <row r="13" spans="1:256" s="19" customFormat="1" ht="15">
      <c r="A13" s="14"/>
      <c r="B13" s="15" t="s">
        <v>10</v>
      </c>
      <c r="C13" s="16">
        <f>SUM(C11:C12)</f>
        <v>420000</v>
      </c>
      <c r="D13" s="16">
        <f>SUM(D11:D12)</f>
        <v>420000</v>
      </c>
      <c r="E13" s="17"/>
      <c r="F13" s="18"/>
      <c r="G13" s="18"/>
      <c r="IQ13"/>
      <c r="IR13"/>
      <c r="IS13"/>
      <c r="IT13"/>
      <c r="IU13"/>
      <c r="IV13"/>
    </row>
    <row r="14" spans="1:253" ht="15">
      <c r="A14" s="12">
        <v>3</v>
      </c>
      <c r="B14" s="9" t="s">
        <v>11</v>
      </c>
      <c r="C14" s="10">
        <f>C13*31.2%</f>
        <v>131040</v>
      </c>
      <c r="D14" s="10">
        <f>D13*31.2%</f>
        <v>131040</v>
      </c>
      <c r="E14" s="13" t="s">
        <v>12</v>
      </c>
      <c r="F14" s="8"/>
      <c r="G14" s="8"/>
      <c r="H14" s="19"/>
      <c r="IQ14"/>
      <c r="IR14"/>
      <c r="IS14"/>
    </row>
    <row r="15" spans="1:253" ht="15">
      <c r="A15" s="12">
        <v>4</v>
      </c>
      <c r="B15" s="9" t="s">
        <v>13</v>
      </c>
      <c r="C15" s="10">
        <v>2600</v>
      </c>
      <c r="D15" s="10">
        <v>2600</v>
      </c>
      <c r="E15" s="13" t="s">
        <v>14</v>
      </c>
      <c r="F15" s="8"/>
      <c r="G15" s="8"/>
      <c r="IQ15"/>
      <c r="IR15"/>
      <c r="IS15"/>
    </row>
    <row r="16" spans="1:253" ht="41.25">
      <c r="A16" s="12">
        <v>5</v>
      </c>
      <c r="B16" s="20" t="s">
        <v>15</v>
      </c>
      <c r="C16" s="6">
        <v>18000</v>
      </c>
      <c r="D16" s="6">
        <v>18000</v>
      </c>
      <c r="E16" s="13" t="s">
        <v>16</v>
      </c>
      <c r="F16" s="8"/>
      <c r="G16" s="8"/>
      <c r="IQ16"/>
      <c r="IR16"/>
      <c r="IS16"/>
    </row>
    <row r="17" spans="1:253" ht="15">
      <c r="A17" s="12">
        <v>6</v>
      </c>
      <c r="B17" s="9" t="s">
        <v>17</v>
      </c>
      <c r="C17" s="10">
        <v>6000</v>
      </c>
      <c r="D17" s="10">
        <v>6000</v>
      </c>
      <c r="E17" s="13" t="s">
        <v>18</v>
      </c>
      <c r="F17" s="8"/>
      <c r="G17" s="8"/>
      <c r="IQ17"/>
      <c r="IR17"/>
      <c r="IS17"/>
    </row>
    <row r="18" spans="1:253" ht="15">
      <c r="A18" s="12">
        <v>7</v>
      </c>
      <c r="B18" s="9" t="s">
        <v>19</v>
      </c>
      <c r="C18" s="10">
        <v>1632000</v>
      </c>
      <c r="D18" s="10">
        <v>1632000</v>
      </c>
      <c r="E18" s="13"/>
      <c r="F18" s="8"/>
      <c r="G18" s="8"/>
      <c r="IQ18"/>
      <c r="IR18"/>
      <c r="IS18"/>
    </row>
    <row r="19" spans="1:253" ht="15">
      <c r="A19" s="12">
        <v>8</v>
      </c>
      <c r="B19" s="9" t="s">
        <v>20</v>
      </c>
      <c r="C19" s="10">
        <v>276000</v>
      </c>
      <c r="D19" s="10">
        <v>276000</v>
      </c>
      <c r="E19" s="13"/>
      <c r="F19" s="8"/>
      <c r="G19" s="8"/>
      <c r="IQ19"/>
      <c r="IR19"/>
      <c r="IS19"/>
    </row>
    <row r="20" spans="1:253" ht="15">
      <c r="A20" s="12">
        <v>9</v>
      </c>
      <c r="B20" s="9" t="s">
        <v>21</v>
      </c>
      <c r="C20" s="10">
        <v>3000</v>
      </c>
      <c r="D20" s="10">
        <v>3000</v>
      </c>
      <c r="E20" s="13"/>
      <c r="F20" s="8"/>
      <c r="G20" s="8"/>
      <c r="IQ20"/>
      <c r="IR20"/>
      <c r="IS20"/>
    </row>
    <row r="21" spans="1:253" ht="15">
      <c r="A21" s="12">
        <v>10</v>
      </c>
      <c r="B21" s="9" t="s">
        <v>22</v>
      </c>
      <c r="C21" s="10">
        <v>6000</v>
      </c>
      <c r="D21" s="10">
        <v>6000</v>
      </c>
      <c r="E21" s="13" t="s">
        <v>23</v>
      </c>
      <c r="F21" s="8"/>
      <c r="G21" s="8"/>
      <c r="IQ21"/>
      <c r="IR21"/>
      <c r="IS21"/>
    </row>
    <row r="22" spans="1:253" ht="15">
      <c r="A22" s="12">
        <v>11</v>
      </c>
      <c r="B22" s="9" t="s">
        <v>24</v>
      </c>
      <c r="C22" s="10">
        <v>2000</v>
      </c>
      <c r="D22" s="10">
        <v>2000</v>
      </c>
      <c r="E22" s="13" t="s">
        <v>25</v>
      </c>
      <c r="F22" s="8"/>
      <c r="G22" s="8"/>
      <c r="IQ22"/>
      <c r="IR22"/>
      <c r="IS22"/>
    </row>
    <row r="23" spans="1:253" ht="15">
      <c r="A23" s="12">
        <v>12</v>
      </c>
      <c r="B23" s="21" t="s">
        <v>26</v>
      </c>
      <c r="C23" s="10">
        <v>190000</v>
      </c>
      <c r="D23" s="10">
        <v>160000</v>
      </c>
      <c r="E23" s="13"/>
      <c r="F23" s="8"/>
      <c r="G23" s="8"/>
      <c r="IQ23"/>
      <c r="IR23"/>
      <c r="IS23"/>
    </row>
    <row r="24" spans="1:253" ht="15">
      <c r="A24" s="12">
        <v>13</v>
      </c>
      <c r="B24" s="21" t="s">
        <v>27</v>
      </c>
      <c r="C24" s="10">
        <v>8640</v>
      </c>
      <c r="D24" s="10">
        <v>8640</v>
      </c>
      <c r="E24" s="13"/>
      <c r="F24" s="8"/>
      <c r="G24" s="8"/>
      <c r="IQ24"/>
      <c r="IR24"/>
      <c r="IS24"/>
    </row>
    <row r="25" spans="1:253" ht="15">
      <c r="A25" s="12">
        <v>14</v>
      </c>
      <c r="B25" s="9" t="s">
        <v>28</v>
      </c>
      <c r="C25" s="10">
        <v>13020</v>
      </c>
      <c r="D25" s="10">
        <v>13020</v>
      </c>
      <c r="E25" s="13"/>
      <c r="F25" s="8"/>
      <c r="G25" s="8"/>
      <c r="IQ25"/>
      <c r="IR25"/>
      <c r="IS25"/>
    </row>
    <row r="26" spans="1:253" ht="15">
      <c r="A26" s="12">
        <v>15</v>
      </c>
      <c r="B26" s="9" t="s">
        <v>29</v>
      </c>
      <c r="C26" s="10">
        <v>2700</v>
      </c>
      <c r="D26" s="10">
        <v>2700</v>
      </c>
      <c r="E26" s="13"/>
      <c r="F26" s="8"/>
      <c r="G26" s="8"/>
      <c r="IQ26"/>
      <c r="IR26"/>
      <c r="IS26"/>
    </row>
    <row r="27" spans="1:253" ht="15">
      <c r="A27" s="12">
        <v>16</v>
      </c>
      <c r="B27" s="9" t="s">
        <v>30</v>
      </c>
      <c r="C27" s="10">
        <v>19000</v>
      </c>
      <c r="D27" s="10">
        <v>35000</v>
      </c>
      <c r="E27" s="13"/>
      <c r="F27" s="8"/>
      <c r="G27" s="8"/>
      <c r="IQ27"/>
      <c r="IR27"/>
      <c r="IS27"/>
    </row>
    <row r="28" spans="1:253" ht="15">
      <c r="A28" s="12">
        <v>17</v>
      </c>
      <c r="B28" s="9" t="s">
        <v>31</v>
      </c>
      <c r="C28" s="10">
        <v>15600</v>
      </c>
      <c r="D28" s="10">
        <v>2900</v>
      </c>
      <c r="E28" s="13"/>
      <c r="F28" s="8"/>
      <c r="G28" s="8"/>
      <c r="IQ28"/>
      <c r="IR28"/>
      <c r="IS28"/>
    </row>
    <row r="29" spans="1:253" ht="15">
      <c r="A29" s="12"/>
      <c r="B29" s="22" t="s">
        <v>32</v>
      </c>
      <c r="C29" s="16">
        <f>SUM(C13:C28)</f>
        <v>2745600</v>
      </c>
      <c r="D29" s="16">
        <f>SUM(D13:D28)</f>
        <v>2718900</v>
      </c>
      <c r="E29" s="13"/>
      <c r="F29" s="8"/>
      <c r="G29" s="8"/>
      <c r="IQ29"/>
      <c r="IR29"/>
      <c r="IS29"/>
    </row>
    <row r="30" spans="1:253" ht="15">
      <c r="A30" s="12"/>
      <c r="B30" s="23"/>
      <c r="C30" s="11"/>
      <c r="D30" s="11"/>
      <c r="E30" s="13"/>
      <c r="F30" s="8"/>
      <c r="G30" s="8"/>
      <c r="IQ30"/>
      <c r="IR30"/>
      <c r="IS30"/>
    </row>
    <row r="31" spans="1:253" ht="15">
      <c r="A31" s="12"/>
      <c r="B31" s="20"/>
      <c r="C31" s="7">
        <f>C29/88/12</f>
        <v>2600</v>
      </c>
      <c r="D31" s="7">
        <f>D29/95/12</f>
        <v>2385</v>
      </c>
      <c r="E31" s="6" t="s">
        <v>33</v>
      </c>
      <c r="F31" s="8"/>
      <c r="G31" s="8"/>
      <c r="IQ31"/>
      <c r="IR31"/>
      <c r="IS31"/>
    </row>
    <row r="32" spans="1:253" ht="15">
      <c r="A32" s="12"/>
      <c r="B32" s="20" t="s">
        <v>34</v>
      </c>
      <c r="C32" s="7"/>
      <c r="D32" s="7"/>
      <c r="E32" s="6"/>
      <c r="F32" s="8"/>
      <c r="G32" s="8"/>
      <c r="IQ32"/>
      <c r="IR32"/>
      <c r="IS32"/>
    </row>
    <row r="33" spans="1:8" ht="12.75">
      <c r="A33" s="24"/>
      <c r="B33" s="25"/>
      <c r="C33" s="4"/>
      <c r="D33" s="26"/>
      <c r="E33" s="26"/>
      <c r="F33" s="26"/>
      <c r="G33" s="26"/>
      <c r="H33" s="27"/>
    </row>
  </sheetData>
  <mergeCells count="9">
    <mergeCell ref="B3:E4"/>
    <mergeCell ref="A7:A9"/>
    <mergeCell ref="B7:B9"/>
    <mergeCell ref="C7:C9"/>
    <mergeCell ref="D7:D9"/>
    <mergeCell ref="E7:E9"/>
    <mergeCell ref="C31:C32"/>
    <mergeCell ref="D31:D32"/>
    <mergeCell ref="E31:E32"/>
  </mergeCells>
  <printOptions/>
  <pageMargins left="0.3541666666666667" right="0.3541666666666667" top="0.7305555555555556" bottom="0.4930555555555556" header="0.3541666666666667" footer="0.3541666666666667"/>
  <pageSetup firstPageNumber="1" useFirstPageNumber="1" horizontalDpi="300" verticalDpi="300" orientation="landscape" paperSize="9" scale="73"/>
  <headerFooter alignWithMargins="0">
    <oddHeader>&amp;CСмета и всупительные взносы</oddHeader>
    <oddFooter>&amp;CСтраница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D15"/>
  <sheetViews>
    <sheetView workbookViewId="0" topLeftCell="A1">
      <selection activeCell="D9" sqref="D9"/>
    </sheetView>
  </sheetViews>
  <sheetFormatPr defaultColWidth="12.57421875" defaultRowHeight="12.75"/>
  <cols>
    <col min="1" max="16384" width="11.7109375" style="0" customWidth="1"/>
  </cols>
  <sheetData>
    <row r="4" spans="3:4" ht="12.75">
      <c r="C4" t="s">
        <v>35</v>
      </c>
      <c r="D4" t="s">
        <v>36</v>
      </c>
    </row>
    <row r="6" spans="2:4" ht="12.75">
      <c r="B6" t="s">
        <v>37</v>
      </c>
      <c r="C6" s="28">
        <f>25902*4</f>
        <v>103608</v>
      </c>
      <c r="D6" s="28">
        <f>C6*12</f>
        <v>1243296</v>
      </c>
    </row>
    <row r="7" spans="2:4" ht="12.75">
      <c r="B7" t="s">
        <v>38</v>
      </c>
      <c r="D7">
        <v>25000</v>
      </c>
    </row>
    <row r="8" spans="2:4" ht="12.75">
      <c r="B8" t="s">
        <v>39</v>
      </c>
      <c r="C8">
        <v>720</v>
      </c>
      <c r="D8" s="28">
        <f>C8*12</f>
        <v>8640</v>
      </c>
    </row>
    <row r="9" ht="12.75">
      <c r="B9" t="s">
        <v>40</v>
      </c>
    </row>
    <row r="15" ht="12.75">
      <c r="D15" s="28">
        <f>SUM(D6:D14)</f>
        <v>1276936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2014-03-01T07:07:42Z</cp:lastPrinted>
  <dcterms:created xsi:type="dcterms:W3CDTF">2008-05-28T15:09:54Z</dcterms:created>
  <dcterms:modified xsi:type="dcterms:W3CDTF">2010-04-07T08:58:29Z</dcterms:modified>
  <cp:category/>
  <cp:version/>
  <cp:contentType/>
  <cp:contentStatus/>
  <cp:revision>6</cp:revision>
</cp:coreProperties>
</file>